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1186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<sst xmlns="http://schemas.openxmlformats.org/spreadsheetml/2006/main" count="29" uniqueCount="26">
  <si>
    <t xml:space="preserve">      單位：新台幣千元</t>
  </si>
  <si>
    <t>新竹縣政府稅捐稽徵局</t>
  </si>
  <si>
    <r>
      <t>各項稅收實徵淨額與預算數累計表</t>
    </r>
  </si>
  <si>
    <t>稅別</t>
  </si>
  <si>
    <t>截至本月實徵累計淨額</t>
  </si>
  <si>
    <r>
      <t xml:space="preserve"> </t>
    </r>
    <r>
      <rPr>
        <sz val="12"/>
        <rFont val="全真楷書"/>
        <family val="3"/>
      </rPr>
      <t>實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徵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淨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額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與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 xml:space="preserve">全 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年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預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算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數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比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較</t>
    </r>
  </si>
  <si>
    <r>
      <t xml:space="preserve"> </t>
    </r>
    <r>
      <rPr>
        <sz val="12"/>
        <rFont val="全真楷書"/>
        <family val="3"/>
      </rPr>
      <t>實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徵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淨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額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與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 xml:space="preserve">上 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年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同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期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數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比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較</t>
    </r>
  </si>
  <si>
    <t>全年預算數</t>
  </si>
  <si>
    <t>％</t>
  </si>
  <si>
    <r>
      <t>上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年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同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期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實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徵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淨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額</t>
    </r>
  </si>
  <si>
    <t>增減％</t>
  </si>
  <si>
    <t>總           計</t>
  </si>
  <si>
    <t>一、本       稅</t>
  </si>
  <si>
    <t xml:space="preserve">   1.地  價  稅</t>
  </si>
  <si>
    <t xml:space="preserve">   2.田      賦</t>
  </si>
  <si>
    <t>-</t>
  </si>
  <si>
    <t>-</t>
  </si>
  <si>
    <t xml:space="preserve">   3.土地增值稅</t>
  </si>
  <si>
    <t xml:space="preserve">   4.房  屋  稅</t>
  </si>
  <si>
    <t xml:space="preserve">   5.使用牌照稅</t>
  </si>
  <si>
    <t xml:space="preserve">   6.契      稅</t>
  </si>
  <si>
    <t xml:space="preserve">   7.印  花  稅</t>
  </si>
  <si>
    <t xml:space="preserve">   8.娛  樂  稅</t>
  </si>
  <si>
    <t xml:space="preserve">  9.教  育  捐</t>
  </si>
  <si>
    <t xml:space="preserve"> 10.罰　　　鍰</t>
  </si>
  <si>
    <t>二、罰鍰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</si>
</sst>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"/>
  </numFmts>
  <fonts count="43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全真楷書"/>
      <family val="3"/>
    </font>
    <font>
      <sz val="12"/>
      <name val="Times New Roman"/>
      <family val="1"/>
    </font>
    <font>
      <b/>
      <sz val="12"/>
      <name val="全真楷書"/>
      <family val="3"/>
    </font>
    <font>
      <b/>
      <sz val="12"/>
      <name val="Times New Roman"/>
      <family val="1"/>
    </font>
    <font>
      <b/>
      <sz val="18"/>
      <name val="全真楷書"/>
      <family val="3"/>
    </font>
    <font>
      <b/>
      <sz val="16"/>
      <name val="Times New Roman"/>
      <family val="1"/>
    </font>
    <font>
      <sz val="18"/>
      <name val="Times New Roman"/>
      <family val="1"/>
    </font>
    <font>
      <b/>
      <sz val="14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 style="medium"/>
      <bottom/>
    </border>
    <border>
      <left/>
      <right style="medium"/>
      <top/>
      <bottom style="thin"/>
    </border>
    <border>
      <left/>
      <right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56"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176" fontId="3" fillId="0" borderId="0" xfId="0" applyNumberFormat="1" applyFont="1" applyAlignment="1" quotePrefix="1">
      <alignment horizontal="right"/>
    </xf>
    <xf numFmtId="3" fontId="3" fillId="0" borderId="10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 wrapText="1"/>
    </xf>
    <xf numFmtId="176" fontId="3" fillId="0" borderId="11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/>
    </xf>
    <xf numFmtId="3" fontId="6" fillId="0" borderId="13" xfId="0" applyNumberFormat="1" applyFont="1" applyBorder="1" applyAlignment="1">
      <alignment/>
    </xf>
    <xf numFmtId="41" fontId="6" fillId="0" borderId="13" xfId="0" applyNumberFormat="1" applyFont="1" applyBorder="1" applyAlignment="1">
      <alignment/>
    </xf>
    <xf numFmtId="43" fontId="6" fillId="0" borderId="13" xfId="0" applyNumberFormat="1" applyFont="1" applyBorder="1" applyAlignment="1">
      <alignment/>
    </xf>
    <xf numFmtId="43" fontId="6" fillId="0" borderId="14" xfId="0" applyNumberFormat="1" applyFont="1" applyBorder="1" applyAlignment="1">
      <alignment/>
    </xf>
    <xf numFmtId="0" fontId="5" fillId="0" borderId="15" xfId="0" applyFont="1" applyBorder="1" applyAlignment="1">
      <alignment vertical="center"/>
    </xf>
    <xf numFmtId="3" fontId="6" fillId="0" borderId="10" xfId="0" applyNumberFormat="1" applyFont="1" applyBorder="1" applyAlignment="1">
      <alignment/>
    </xf>
    <xf numFmtId="41" fontId="6" fillId="0" borderId="10" xfId="0" applyNumberFormat="1" applyFont="1" applyBorder="1" applyAlignment="1">
      <alignment/>
    </xf>
    <xf numFmtId="43" fontId="6" fillId="0" borderId="10" xfId="0" applyNumberFormat="1" applyFont="1" applyBorder="1" applyAlignment="1">
      <alignment/>
    </xf>
    <xf numFmtId="43" fontId="6" fillId="0" borderId="11" xfId="0" applyNumberFormat="1" applyFont="1" applyBorder="1" applyAlignment="1">
      <alignment/>
    </xf>
    <xf numFmtId="0" fontId="3" fillId="0" borderId="15" xfId="0" applyFont="1" applyBorder="1" applyAlignment="1">
      <alignment vertical="center"/>
    </xf>
    <xf numFmtId="3" fontId="0" fillId="0" borderId="10" xfId="0" applyNumberFormat="1" applyBorder="1" applyAlignment="1" quotePrefix="1">
      <alignment horizontal="right"/>
    </xf>
    <xf numFmtId="41" fontId="0" fillId="0" borderId="10" xfId="0" applyNumberFormat="1" applyBorder="1" applyAlignment="1">
      <alignment/>
    </xf>
    <xf numFmtId="43" fontId="0" fillId="0" borderId="10" xfId="0" applyNumberFormat="1" applyBorder="1" applyAlignment="1">
      <alignment/>
    </xf>
    <xf numFmtId="43" fontId="0" fillId="0" borderId="11" xfId="0" applyNumberFormat="1" applyBorder="1" applyAlignment="1">
      <alignment/>
    </xf>
    <xf numFmtId="41" fontId="0" fillId="0" borderId="10" xfId="0" applyNumberFormat="1" applyBorder="1" applyAlignment="1">
      <alignment horizontal="right"/>
    </xf>
    <xf numFmtId="43" fontId="0" fillId="0" borderId="10" xfId="0" applyNumberFormat="1" applyBorder="1" applyAlignment="1" quotePrefix="1">
      <alignment horizontal="right"/>
    </xf>
    <xf numFmtId="41" fontId="0" fillId="0" borderId="10" xfId="0" applyNumberFormat="1" applyBorder="1" applyAlignment="1" quotePrefix="1">
      <alignment horizontal="right"/>
    </xf>
    <xf numFmtId="43" fontId="0" fillId="0" borderId="11" xfId="0" applyNumberFormat="1" applyBorder="1" applyAlignment="1">
      <alignment horizontal="right"/>
    </xf>
    <xf numFmtId="3" fontId="0" fillId="0" borderId="10" xfId="0" applyNumberFormat="1" applyBorder="1" applyAlignment="1">
      <alignment/>
    </xf>
    <xf numFmtId="43" fontId="4" fillId="0" borderId="10" xfId="0" applyNumberFormat="1" applyFont="1" applyBorder="1" applyAlignment="1">
      <alignment/>
    </xf>
    <xf numFmtId="43" fontId="4" fillId="0" borderId="11" xfId="0" applyNumberFormat="1" applyFont="1" applyBorder="1" applyAlignment="1">
      <alignment/>
    </xf>
    <xf numFmtId="43" fontId="0" fillId="0" borderId="16" xfId="0" applyNumberFormat="1" applyBorder="1" applyAlignment="1" quotePrefix="1">
      <alignment horizontal="right"/>
    </xf>
    <xf numFmtId="0" fontId="3" fillId="0" borderId="17" xfId="0" applyFont="1" applyBorder="1" applyAlignment="1">
      <alignment horizontal="left" vertical="center"/>
    </xf>
    <xf numFmtId="3" fontId="4" fillId="0" borderId="18" xfId="0" applyNumberFormat="1" applyFont="1" applyBorder="1" applyAlignment="1">
      <alignment/>
    </xf>
    <xf numFmtId="41" fontId="4" fillId="0" borderId="18" xfId="0" applyNumberFormat="1" applyFont="1" applyBorder="1" applyAlignment="1">
      <alignment horizontal="right"/>
    </xf>
    <xf numFmtId="43" fontId="4" fillId="0" borderId="18" xfId="0" applyNumberFormat="1" applyFont="1" applyBorder="1" applyAlignment="1">
      <alignment horizontal="right"/>
    </xf>
    <xf numFmtId="41" fontId="4" fillId="0" borderId="18" xfId="0" applyNumberFormat="1" applyFont="1" applyBorder="1" applyAlignment="1">
      <alignment/>
    </xf>
    <xf numFmtId="43" fontId="4" fillId="0" borderId="19" xfId="0" applyNumberFormat="1" applyFont="1" applyBorder="1" applyAlignment="1">
      <alignment/>
    </xf>
    <xf numFmtId="0" fontId="3" fillId="0" borderId="20" xfId="0" applyFont="1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3" fontId="3" fillId="0" borderId="23" xfId="0" applyNumberFormat="1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3" fontId="0" fillId="0" borderId="26" xfId="0" applyNumberForma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3" fontId="0" fillId="0" borderId="30" xfId="0" applyNumberFormat="1" applyBorder="1" applyAlignment="1">
      <alignment horizontal="center" vertical="center" wrapText="1"/>
    </xf>
    <xf numFmtId="3" fontId="0" fillId="0" borderId="28" xfId="0" applyNumberFormat="1" applyBorder="1" applyAlignment="1">
      <alignment horizontal="center" vertical="center" wrapText="1"/>
    </xf>
    <xf numFmtId="3" fontId="0" fillId="0" borderId="31" xfId="0" applyNumberFormat="1" applyBorder="1" applyAlignment="1">
      <alignment horizontal="center" vertical="center" wrapText="1"/>
    </xf>
    <xf numFmtId="3" fontId="7" fillId="0" borderId="0" xfId="0" applyNumberFormat="1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3" fontId="10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3" fontId="3" fillId="0" borderId="32" xfId="0" applyNumberFormat="1" applyFont="1" applyBorder="1" applyAlignment="1">
      <alignment horizontal="right" vertical="top"/>
    </xf>
    <xf numFmtId="0" fontId="3" fillId="0" borderId="32" xfId="0" applyFont="1" applyBorder="1" applyAlignment="1">
      <alignment horizontal="right" vertical="top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6376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累計數"/>
      <sheetName val="本月數"/>
      <sheetName val="說明"/>
      <sheetName val="總表"/>
      <sheetName val="卡片"/>
      <sheetName val="卡片 (新)"/>
      <sheetName val="卡片 (新) (2)"/>
      <sheetName val="主管發言單"/>
      <sheetName val="小卡片"/>
      <sheetName val="卡片 (新)-副座"/>
      <sheetName val="卡片 (新)-預估數"/>
      <sheetName val="小卡片(新) (2)"/>
      <sheetName val="簡表-英"/>
      <sheetName val="簡表"/>
    </sheetNames>
    <sheetDataSet>
      <sheetData sheetId="0">
        <row r="5">
          <cell r="D5" t="str">
            <v>中華民國107年5月</v>
          </cell>
        </row>
        <row r="10">
          <cell r="F10">
            <v>14307</v>
          </cell>
          <cell r="G10">
            <v>1925017</v>
          </cell>
          <cell r="K10">
            <v>38850</v>
          </cell>
        </row>
        <row r="11">
          <cell r="F11">
            <v>0</v>
          </cell>
          <cell r="G11">
            <v>0</v>
          </cell>
        </row>
        <row r="12">
          <cell r="F12">
            <v>1398654</v>
          </cell>
          <cell r="G12">
            <v>2375000</v>
          </cell>
          <cell r="K12">
            <v>1010478</v>
          </cell>
        </row>
        <row r="13">
          <cell r="F13">
            <v>1306596</v>
          </cell>
          <cell r="G13">
            <v>1729591</v>
          </cell>
          <cell r="K13">
            <v>1208611</v>
          </cell>
        </row>
        <row r="14">
          <cell r="F14">
            <v>1754013</v>
          </cell>
          <cell r="G14">
            <v>1768000</v>
          </cell>
          <cell r="K14">
            <v>1708251</v>
          </cell>
        </row>
        <row r="15">
          <cell r="F15">
            <v>234058</v>
          </cell>
          <cell r="G15">
            <v>269349</v>
          </cell>
          <cell r="K15">
            <v>167331</v>
          </cell>
        </row>
        <row r="16">
          <cell r="F16">
            <v>148903</v>
          </cell>
          <cell r="G16">
            <v>290000</v>
          </cell>
          <cell r="K16">
            <v>130698</v>
          </cell>
        </row>
        <row r="17">
          <cell r="F17">
            <v>40614</v>
          </cell>
          <cell r="G17">
            <v>75444</v>
          </cell>
          <cell r="K17">
            <v>37288</v>
          </cell>
        </row>
        <row r="26">
          <cell r="F26">
            <v>0</v>
          </cell>
          <cell r="G26">
            <v>0</v>
          </cell>
          <cell r="K26">
            <v>0</v>
          </cell>
        </row>
        <row r="30">
          <cell r="F30">
            <v>8631</v>
          </cell>
          <cell r="G30">
            <v>29000</v>
          </cell>
          <cell r="K30">
            <v>8339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0"/>
  <sheetViews>
    <sheetView tabSelected="1" zoomScalePageLayoutView="0" workbookViewId="0" topLeftCell="A4">
      <selection activeCell="K10" sqref="K10"/>
    </sheetView>
  </sheetViews>
  <sheetFormatPr defaultColWidth="9.00390625" defaultRowHeight="15.75"/>
  <cols>
    <col min="1" max="1" width="1.625" style="1" customWidth="1"/>
    <col min="2" max="2" width="17.625" style="1" customWidth="1"/>
    <col min="3" max="3" width="11.375" style="1" customWidth="1"/>
    <col min="4" max="4" width="10.875" style="1" customWidth="1"/>
    <col min="5" max="5" width="7.625" style="1" customWidth="1"/>
    <col min="6" max="6" width="10.875" style="1" customWidth="1"/>
    <col min="7" max="7" width="7.625" style="1" customWidth="1"/>
    <col min="8" max="16384" width="9.00390625" style="1" customWidth="1"/>
  </cols>
  <sheetData>
    <row r="1" spans="3:4" ht="18.75">
      <c r="C1" s="51"/>
      <c r="D1" s="51"/>
    </row>
    <row r="2" spans="2:7" ht="28.5" customHeight="1">
      <c r="B2" s="49" t="s">
        <v>1</v>
      </c>
      <c r="C2" s="50"/>
      <c r="D2" s="50"/>
      <c r="E2" s="50"/>
      <c r="F2" s="50"/>
      <c r="G2" s="50"/>
    </row>
    <row r="3" spans="2:7" ht="28.5" customHeight="1">
      <c r="B3" s="52" t="s">
        <v>2</v>
      </c>
      <c r="C3" s="53"/>
      <c r="D3" s="53"/>
      <c r="E3" s="53"/>
      <c r="F3" s="53"/>
      <c r="G3" s="53"/>
    </row>
    <row r="4" spans="2:7" ht="28.5" customHeight="1" thickBot="1">
      <c r="B4" s="54" t="str">
        <f>'[1]累計數'!D5</f>
        <v>中華民國107年5月</v>
      </c>
      <c r="C4" s="55"/>
      <c r="D4" s="55"/>
      <c r="E4" s="55"/>
      <c r="G4" s="2" t="s">
        <v>0</v>
      </c>
    </row>
    <row r="5" spans="2:7" ht="31.5" customHeight="1">
      <c r="B5" s="36" t="s">
        <v>3</v>
      </c>
      <c r="C5" s="39" t="s">
        <v>4</v>
      </c>
      <c r="D5" s="42" t="s">
        <v>5</v>
      </c>
      <c r="E5" s="43"/>
      <c r="F5" s="42" t="s">
        <v>6</v>
      </c>
      <c r="G5" s="46"/>
    </row>
    <row r="6" spans="2:7" ht="31.5" customHeight="1">
      <c r="B6" s="37"/>
      <c r="C6" s="40"/>
      <c r="D6" s="44"/>
      <c r="E6" s="45"/>
      <c r="F6" s="47"/>
      <c r="G6" s="48"/>
    </row>
    <row r="7" spans="2:7" ht="31.5" customHeight="1" thickBot="1">
      <c r="B7" s="38"/>
      <c r="C7" s="41"/>
      <c r="D7" s="3" t="s">
        <v>7</v>
      </c>
      <c r="E7" s="4" t="s">
        <v>8</v>
      </c>
      <c r="F7" s="5" t="s">
        <v>9</v>
      </c>
      <c r="G7" s="6" t="s">
        <v>10</v>
      </c>
    </row>
    <row r="8" spans="2:7" ht="24" customHeight="1">
      <c r="B8" s="7" t="s">
        <v>11</v>
      </c>
      <c r="C8" s="8">
        <f>C9+C19</f>
        <v>4905776</v>
      </c>
      <c r="D8" s="9">
        <f>D9+D19</f>
        <v>8461401</v>
      </c>
      <c r="E8" s="10">
        <f>C8/D8*100</f>
        <v>57.97829461102245</v>
      </c>
      <c r="F8" s="9">
        <f>F9+F19</f>
        <v>4309846</v>
      </c>
      <c r="G8" s="11">
        <f>(C8-F8)/ABS(F8)*100</f>
        <v>13.827176191446283</v>
      </c>
    </row>
    <row r="9" spans="2:7" ht="24" customHeight="1">
      <c r="B9" s="12" t="s">
        <v>12</v>
      </c>
      <c r="C9" s="13">
        <f>SUM(C10:C18)</f>
        <v>4897145</v>
      </c>
      <c r="D9" s="14">
        <f>SUM(D10:D18)</f>
        <v>8432401</v>
      </c>
      <c r="E9" s="15">
        <f aca="true" t="shared" si="0" ref="E9:E15">C9/D9*100</f>
        <v>58.075333466707754</v>
      </c>
      <c r="F9" s="14">
        <f>SUM(F10:F18)</f>
        <v>4301507</v>
      </c>
      <c r="G9" s="16">
        <f aca="true" t="shared" si="1" ref="G9:G17">(C9-F9)/ABS(F9)*100</f>
        <v>13.8471935533291</v>
      </c>
    </row>
    <row r="10" spans="2:7" ht="24" customHeight="1">
      <c r="B10" s="17" t="s">
        <v>13</v>
      </c>
      <c r="C10" s="18">
        <f>'[1]累計數'!F10</f>
        <v>14307</v>
      </c>
      <c r="D10" s="19">
        <f>'[1]累計數'!G10</f>
        <v>1925017</v>
      </c>
      <c r="E10" s="20">
        <f t="shared" si="0"/>
        <v>0.743214215770562</v>
      </c>
      <c r="F10" s="19">
        <f>'[1]累計數'!K10</f>
        <v>38850</v>
      </c>
      <c r="G10" s="21">
        <f t="shared" si="1"/>
        <v>-63.173745173745175</v>
      </c>
    </row>
    <row r="11" spans="2:7" ht="24" customHeight="1">
      <c r="B11" s="17" t="s">
        <v>14</v>
      </c>
      <c r="C11" s="18">
        <f>'[1]累計數'!F11</f>
        <v>0</v>
      </c>
      <c r="D11" s="22">
        <f>'[1]累計數'!G11</f>
        <v>0</v>
      </c>
      <c r="E11" s="23" t="s">
        <v>15</v>
      </c>
      <c r="F11" s="24" t="s">
        <v>15</v>
      </c>
      <c r="G11" s="25" t="s">
        <v>16</v>
      </c>
    </row>
    <row r="12" spans="2:7" ht="24" customHeight="1">
      <c r="B12" s="17" t="s">
        <v>17</v>
      </c>
      <c r="C12" s="18">
        <f>'[1]累計數'!F12</f>
        <v>1398654</v>
      </c>
      <c r="D12" s="19">
        <f>'[1]累計數'!G12</f>
        <v>2375000</v>
      </c>
      <c r="E12" s="20">
        <f t="shared" si="0"/>
        <v>58.89069473684211</v>
      </c>
      <c r="F12" s="19">
        <f>'[1]累計數'!K12</f>
        <v>1010478</v>
      </c>
      <c r="G12" s="21">
        <f t="shared" si="1"/>
        <v>38.415086721333864</v>
      </c>
    </row>
    <row r="13" spans="2:7" ht="24" customHeight="1">
      <c r="B13" s="17" t="s">
        <v>18</v>
      </c>
      <c r="C13" s="18">
        <f>'[1]累計數'!F13</f>
        <v>1306596</v>
      </c>
      <c r="D13" s="19">
        <f>'[1]累計數'!G13</f>
        <v>1729591</v>
      </c>
      <c r="E13" s="20">
        <f t="shared" si="0"/>
        <v>75.54364008600878</v>
      </c>
      <c r="F13" s="19">
        <f>'[1]累計數'!K13</f>
        <v>1208611</v>
      </c>
      <c r="G13" s="21">
        <f t="shared" si="1"/>
        <v>8.10724046033008</v>
      </c>
    </row>
    <row r="14" spans="2:7" ht="24" customHeight="1">
      <c r="B14" s="17" t="s">
        <v>19</v>
      </c>
      <c r="C14" s="26">
        <f>'[1]累計數'!F14</f>
        <v>1754013</v>
      </c>
      <c r="D14" s="19">
        <f>'[1]累計數'!G14</f>
        <v>1768000</v>
      </c>
      <c r="E14" s="27">
        <f>C14/D14*100</f>
        <v>99.20888009049774</v>
      </c>
      <c r="F14" s="19">
        <f>'[1]累計數'!K14</f>
        <v>1708251</v>
      </c>
      <c r="G14" s="28">
        <f t="shared" si="1"/>
        <v>2.678880328476319</v>
      </c>
    </row>
    <row r="15" spans="2:7" ht="24" customHeight="1">
      <c r="B15" s="17" t="s">
        <v>20</v>
      </c>
      <c r="C15" s="18">
        <f>'[1]累計數'!F15</f>
        <v>234058</v>
      </c>
      <c r="D15" s="19">
        <f>'[1]累計數'!G15</f>
        <v>269349</v>
      </c>
      <c r="E15" s="20">
        <f t="shared" si="0"/>
        <v>86.89766808118836</v>
      </c>
      <c r="F15" s="19">
        <f>'[1]累計數'!K15</f>
        <v>167331</v>
      </c>
      <c r="G15" s="21">
        <f t="shared" si="1"/>
        <v>39.87724928435257</v>
      </c>
    </row>
    <row r="16" spans="2:7" ht="24" customHeight="1">
      <c r="B16" s="17" t="s">
        <v>21</v>
      </c>
      <c r="C16" s="26">
        <f>'[1]累計數'!F16</f>
        <v>148903</v>
      </c>
      <c r="D16" s="19">
        <f>'[1]累計數'!G16</f>
        <v>290000</v>
      </c>
      <c r="E16" s="20">
        <f>C16/D16*100</f>
        <v>51.345862068965516</v>
      </c>
      <c r="F16" s="19">
        <f>'[1]累計數'!K16</f>
        <v>130698</v>
      </c>
      <c r="G16" s="21">
        <f t="shared" si="1"/>
        <v>13.929057827969823</v>
      </c>
    </row>
    <row r="17" spans="2:7" ht="24" customHeight="1">
      <c r="B17" s="17" t="s">
        <v>22</v>
      </c>
      <c r="C17" s="18">
        <f>'[1]累計數'!F17</f>
        <v>40614</v>
      </c>
      <c r="D17" s="19">
        <f>'[1]累計數'!G17</f>
        <v>75444</v>
      </c>
      <c r="E17" s="20">
        <f>C17/D17*100</f>
        <v>53.83330682360427</v>
      </c>
      <c r="F17" s="19">
        <f>'[1]累計數'!K17</f>
        <v>37288</v>
      </c>
      <c r="G17" s="21">
        <f t="shared" si="1"/>
        <v>8.91975970821712</v>
      </c>
    </row>
    <row r="18" spans="2:7" ht="24" customHeight="1">
      <c r="B18" s="17" t="s">
        <v>23</v>
      </c>
      <c r="C18" s="19">
        <f>'[1]累計數'!F26</f>
        <v>0</v>
      </c>
      <c r="D18" s="22">
        <f>'[1]累計數'!G26</f>
        <v>0</v>
      </c>
      <c r="E18" s="29" t="s">
        <v>15</v>
      </c>
      <c r="F18" s="19">
        <f>'[1]累計數'!K26</f>
        <v>0</v>
      </c>
      <c r="G18" s="25" t="s">
        <v>16</v>
      </c>
    </row>
    <row r="19" spans="2:7" ht="24" customHeight="1">
      <c r="B19" s="12" t="s">
        <v>25</v>
      </c>
      <c r="C19" s="14">
        <f>C20</f>
        <v>8631</v>
      </c>
      <c r="D19" s="14">
        <f>D20</f>
        <v>29000</v>
      </c>
      <c r="E19" s="15">
        <f>E20</f>
        <v>29.76206896551724</v>
      </c>
      <c r="F19" s="14">
        <f>F20</f>
        <v>8339</v>
      </c>
      <c r="G19" s="16">
        <f>G20</f>
        <v>3.5016188991485793</v>
      </c>
    </row>
    <row r="20" spans="2:7" ht="24" customHeight="1" thickBot="1">
      <c r="B20" s="30" t="s">
        <v>24</v>
      </c>
      <c r="C20" s="31">
        <f>'[1]累計數'!F30</f>
        <v>8631</v>
      </c>
      <c r="D20" s="32">
        <f>'[1]累計數'!G30</f>
        <v>29000</v>
      </c>
      <c r="E20" s="33">
        <f>C20/D20*100</f>
        <v>29.76206896551724</v>
      </c>
      <c r="F20" s="34">
        <f>'[1]累計數'!K30</f>
        <v>8339</v>
      </c>
      <c r="G20" s="35">
        <f>(C20-F20)/ABS(F20)*100</f>
        <v>3.5016188991485793</v>
      </c>
    </row>
  </sheetData>
  <sheetProtection/>
  <mergeCells count="8">
    <mergeCell ref="B5:B7"/>
    <mergeCell ref="C5:C7"/>
    <mergeCell ref="D5:E6"/>
    <mergeCell ref="F5:G6"/>
    <mergeCell ref="B2:G2"/>
    <mergeCell ref="C1:D1"/>
    <mergeCell ref="B3:G3"/>
    <mergeCell ref="B4:E4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2006-09-13T11:24:16Z</dcterms:created>
  <dcterms:modified xsi:type="dcterms:W3CDTF">2018-06-06T07:20:00Z</dcterms:modified>
  <cp:category/>
  <cp:version/>
  <cp:contentType/>
  <cp:contentStatus/>
</cp:coreProperties>
</file>