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<sst xmlns="http://schemas.openxmlformats.org/spreadsheetml/2006/main" count="29" uniqueCount="26">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</sst>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43" fontId="0" fillId="0" borderId="11" xfId="0" applyNumberFormat="1" applyBorder="1" applyAlignment="1">
      <alignment shrinkToFit="1"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中華民國108年4月</v>
          </cell>
        </row>
        <row r="10">
          <cell r="F10">
            <v>176674</v>
          </cell>
          <cell r="G10">
            <v>1552090</v>
          </cell>
          <cell r="K10">
            <v>15260</v>
          </cell>
        </row>
        <row r="11">
          <cell r="F11">
            <v>0</v>
          </cell>
          <cell r="G11">
            <v>0</v>
          </cell>
        </row>
        <row r="12">
          <cell r="F12">
            <v>832509</v>
          </cell>
          <cell r="G12">
            <v>2907900</v>
          </cell>
          <cell r="K12">
            <v>1023538</v>
          </cell>
        </row>
        <row r="13">
          <cell r="F13">
            <v>35935</v>
          </cell>
          <cell r="G13">
            <v>1817189</v>
          </cell>
          <cell r="K13">
            <v>24627</v>
          </cell>
        </row>
        <row r="14">
          <cell r="F14">
            <v>1177520</v>
          </cell>
          <cell r="G14">
            <v>1768000</v>
          </cell>
          <cell r="K14">
            <v>1121915</v>
          </cell>
        </row>
        <row r="15">
          <cell r="F15">
            <v>238959</v>
          </cell>
          <cell r="G15">
            <v>296361</v>
          </cell>
          <cell r="K15">
            <v>172255</v>
          </cell>
        </row>
        <row r="16">
          <cell r="F16">
            <v>104866</v>
          </cell>
          <cell r="G16">
            <v>290000</v>
          </cell>
          <cell r="K16">
            <v>102159</v>
          </cell>
        </row>
        <row r="17">
          <cell r="F17">
            <v>33078</v>
          </cell>
          <cell r="G17">
            <v>76463</v>
          </cell>
          <cell r="K17">
            <v>31551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4843</v>
          </cell>
          <cell r="G30">
            <v>21000</v>
          </cell>
          <cell r="K30">
            <v>7197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8" sqref="K18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2"/>
      <c r="D1" s="52"/>
    </row>
    <row r="2" spans="2:7" ht="28.5" customHeight="1">
      <c r="B2" s="50" t="s">
        <v>1</v>
      </c>
      <c r="C2" s="51"/>
      <c r="D2" s="51"/>
      <c r="E2" s="51"/>
      <c r="F2" s="51"/>
      <c r="G2" s="51"/>
    </row>
    <row r="3" spans="2:7" ht="28.5" customHeight="1">
      <c r="B3" s="53" t="s">
        <v>2</v>
      </c>
      <c r="C3" s="54"/>
      <c r="D3" s="54"/>
      <c r="E3" s="54"/>
      <c r="F3" s="54"/>
      <c r="G3" s="54"/>
    </row>
    <row r="4" spans="2:7" ht="28.5" customHeight="1" thickBot="1">
      <c r="B4" s="55" t="str">
        <f>'[1]累計數'!D5</f>
        <v>中華民國108年4月</v>
      </c>
      <c r="C4" s="56"/>
      <c r="D4" s="56"/>
      <c r="E4" s="56"/>
      <c r="G4" s="2" t="s">
        <v>0</v>
      </c>
    </row>
    <row r="5" spans="2:7" ht="31.5" customHeight="1">
      <c r="B5" s="37" t="s">
        <v>3</v>
      </c>
      <c r="C5" s="40" t="s">
        <v>4</v>
      </c>
      <c r="D5" s="43" t="s">
        <v>5</v>
      </c>
      <c r="E5" s="44"/>
      <c r="F5" s="43" t="s">
        <v>6</v>
      </c>
      <c r="G5" s="47"/>
    </row>
    <row r="6" spans="2:7" ht="31.5" customHeight="1">
      <c r="B6" s="38"/>
      <c r="C6" s="41"/>
      <c r="D6" s="45"/>
      <c r="E6" s="46"/>
      <c r="F6" s="48"/>
      <c r="G6" s="49"/>
    </row>
    <row r="7" spans="2:7" ht="31.5" customHeight="1" thickBot="1">
      <c r="B7" s="39"/>
      <c r="C7" s="42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2604384</v>
      </c>
      <c r="D8" s="9">
        <f>D9+D19</f>
        <v>8729003</v>
      </c>
      <c r="E8" s="10">
        <f>C8/D8*100</f>
        <v>29.83598470524068</v>
      </c>
      <c r="F8" s="9">
        <f>F9+F19</f>
        <v>2498502</v>
      </c>
      <c r="G8" s="11">
        <f>(C8-F8)/ABS(F8)*100</f>
        <v>4.237819301325354</v>
      </c>
    </row>
    <row r="9" spans="2:7" ht="24" customHeight="1">
      <c r="B9" s="12" t="s">
        <v>12</v>
      </c>
      <c r="C9" s="13">
        <f>SUM(C10:C18)</f>
        <v>2599541</v>
      </c>
      <c r="D9" s="14">
        <f>SUM(D10:D18)</f>
        <v>8708003</v>
      </c>
      <c r="E9" s="15">
        <f aca="true" t="shared" si="0" ref="E9:E15">C9/D9*100</f>
        <v>29.852320905263813</v>
      </c>
      <c r="F9" s="14">
        <f>SUM(F10:F18)</f>
        <v>2491305</v>
      </c>
      <c r="G9" s="16">
        <f aca="true" t="shared" si="1" ref="G9:G17">(C9-F9)/ABS(F9)*100</f>
        <v>4.344550346103749</v>
      </c>
    </row>
    <row r="10" spans="2:7" ht="24" customHeight="1">
      <c r="B10" s="17" t="s">
        <v>13</v>
      </c>
      <c r="C10" s="18">
        <f>'[1]累計數'!F10</f>
        <v>176674</v>
      </c>
      <c r="D10" s="19">
        <f>'[1]累計數'!G10</f>
        <v>1552090</v>
      </c>
      <c r="E10" s="20">
        <f t="shared" si="0"/>
        <v>11.382973925481126</v>
      </c>
      <c r="F10" s="19">
        <f>'[1]累計數'!K10</f>
        <v>15260</v>
      </c>
      <c r="G10" s="36">
        <f t="shared" si="1"/>
        <v>1057.7588466579293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832509</v>
      </c>
      <c r="D12" s="19">
        <f>'[1]累計數'!G12</f>
        <v>2907900</v>
      </c>
      <c r="E12" s="20">
        <f t="shared" si="0"/>
        <v>28.62921696069328</v>
      </c>
      <c r="F12" s="19">
        <f>'[1]累計數'!K12</f>
        <v>1023538</v>
      </c>
      <c r="G12" s="21">
        <f t="shared" si="1"/>
        <v>-18.663596270973816</v>
      </c>
    </row>
    <row r="13" spans="2:7" ht="24" customHeight="1">
      <c r="B13" s="17" t="s">
        <v>18</v>
      </c>
      <c r="C13" s="18">
        <f>'[1]累計數'!F13</f>
        <v>35935</v>
      </c>
      <c r="D13" s="19">
        <f>'[1]累計數'!G13</f>
        <v>1817189</v>
      </c>
      <c r="E13" s="20">
        <f t="shared" si="0"/>
        <v>1.9775048165050526</v>
      </c>
      <c r="F13" s="19">
        <f>'[1]累計數'!K13</f>
        <v>24627</v>
      </c>
      <c r="G13" s="21">
        <f t="shared" si="1"/>
        <v>45.91708287651765</v>
      </c>
    </row>
    <row r="14" spans="2:7" ht="24" customHeight="1">
      <c r="B14" s="17" t="s">
        <v>19</v>
      </c>
      <c r="C14" s="26">
        <f>'[1]累計數'!F14</f>
        <v>1177520</v>
      </c>
      <c r="D14" s="19">
        <f>'[1]累計數'!G14</f>
        <v>1768000</v>
      </c>
      <c r="E14" s="27">
        <f>C14/D14*100</f>
        <v>66.60180995475113</v>
      </c>
      <c r="F14" s="19">
        <f>'[1]累計數'!K14</f>
        <v>1121915</v>
      </c>
      <c r="G14" s="28">
        <f t="shared" si="1"/>
        <v>4.956257827018981</v>
      </c>
    </row>
    <row r="15" spans="2:7" ht="24" customHeight="1">
      <c r="B15" s="17" t="s">
        <v>20</v>
      </c>
      <c r="C15" s="18">
        <f>'[1]累計數'!F15</f>
        <v>238959</v>
      </c>
      <c r="D15" s="19">
        <f>'[1]累計數'!G15</f>
        <v>296361</v>
      </c>
      <c r="E15" s="20">
        <f t="shared" si="0"/>
        <v>80.63105469343132</v>
      </c>
      <c r="F15" s="19">
        <f>'[1]累計數'!K15</f>
        <v>172255</v>
      </c>
      <c r="G15" s="21">
        <f t="shared" si="1"/>
        <v>38.72398478999158</v>
      </c>
    </row>
    <row r="16" spans="2:7" ht="24" customHeight="1">
      <c r="B16" s="17" t="s">
        <v>21</v>
      </c>
      <c r="C16" s="26">
        <f>'[1]累計數'!F16</f>
        <v>104866</v>
      </c>
      <c r="D16" s="19">
        <f>'[1]累計數'!G16</f>
        <v>290000</v>
      </c>
      <c r="E16" s="20">
        <f>C16/D16*100</f>
        <v>36.16068965517241</v>
      </c>
      <c r="F16" s="19">
        <f>'[1]累計數'!K16</f>
        <v>102159</v>
      </c>
      <c r="G16" s="21">
        <f t="shared" si="1"/>
        <v>2.649791012049844</v>
      </c>
    </row>
    <row r="17" spans="2:7" ht="24" customHeight="1">
      <c r="B17" s="17" t="s">
        <v>22</v>
      </c>
      <c r="C17" s="18">
        <f>'[1]累計數'!F17</f>
        <v>33078</v>
      </c>
      <c r="D17" s="19">
        <f>'[1]累計數'!G17</f>
        <v>76463</v>
      </c>
      <c r="E17" s="20">
        <f>C17/D17*100</f>
        <v>43.260138890705306</v>
      </c>
      <c r="F17" s="19">
        <f>'[1]累計數'!K17</f>
        <v>31551</v>
      </c>
      <c r="G17" s="21">
        <f t="shared" si="1"/>
        <v>4.839783208139203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4843</v>
      </c>
      <c r="D19" s="14">
        <f>D20</f>
        <v>21000</v>
      </c>
      <c r="E19" s="15">
        <f>E20</f>
        <v>23.06190476190476</v>
      </c>
      <c r="F19" s="14">
        <f>F20</f>
        <v>7197</v>
      </c>
      <c r="G19" s="16">
        <f>G20</f>
        <v>-32.708072808114494</v>
      </c>
    </row>
    <row r="20" spans="2:7" ht="24" customHeight="1" thickBot="1">
      <c r="B20" s="30" t="s">
        <v>24</v>
      </c>
      <c r="C20" s="31">
        <f>'[1]累計數'!F30</f>
        <v>4843</v>
      </c>
      <c r="D20" s="32">
        <f>'[1]累計數'!G30</f>
        <v>21000</v>
      </c>
      <c r="E20" s="33">
        <f>C20/D20*100</f>
        <v>23.06190476190476</v>
      </c>
      <c r="F20" s="34">
        <f>'[1]累計數'!K30</f>
        <v>7197</v>
      </c>
      <c r="G20" s="35">
        <f>(C20-F20)/ABS(F20)*100</f>
        <v>-32.708072808114494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2019-05-03T03:54:34Z</dcterms:modified>
  <cp:category/>
  <cp:version/>
  <cp:contentType/>
  <cp:contentStatus/>
</cp:coreProperties>
</file>