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<sst xmlns="http://schemas.openxmlformats.org/spreadsheetml/2006/main" count="28" uniqueCount="27">
  <si>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-</t>
  </si>
  <si>
    <t>Revenue Service Office, Hsinchu County</t>
  </si>
  <si>
    <r>
      <t>Actual Collection of Taxes</t>
    </r>
  </si>
  <si>
    <t xml:space="preserve">      Unit：NT$1,000</t>
  </si>
  <si>
    <t>Tax Items</t>
  </si>
  <si>
    <t>Net Actual Collection</t>
  </si>
  <si>
    <t xml:space="preserve"> Comparison of Net Actual Collection and year-round Budget Amount</t>
  </si>
  <si>
    <t>Comparison of Net Actual Collection and the same period Amount last year</t>
  </si>
  <si>
    <t>Year-round Budget Amount</t>
  </si>
  <si>
    <t>Achievement Rate(%)</t>
  </si>
  <si>
    <t>the same priod Amount last year</t>
  </si>
  <si>
    <t>Increase Rate(%)</t>
  </si>
  <si>
    <t>Total</t>
  </si>
  <si>
    <t>County Taxes</t>
  </si>
  <si>
    <t xml:space="preserve">  Land Value Tax</t>
  </si>
  <si>
    <t xml:space="preserve">  Agriculture Land Tax</t>
  </si>
  <si>
    <t>-</t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</si>
  <si>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</rPr>
      <t>Land Value Increment Tax</t>
    </r>
  </si>
  <si>
    <t xml:space="preserve">  House Tax</t>
  </si>
  <si>
    <t xml:space="preserve">  Vehicle License Tax</t>
  </si>
  <si>
    <t xml:space="preserve">  Deed Tax</t>
  </si>
  <si>
    <t xml:space="preserve">  Stamp Tax</t>
  </si>
  <si>
    <t xml:space="preserve">  Amusement Tax</t>
  </si>
  <si>
    <t>Education Surtax and the others</t>
  </si>
  <si>
    <t xml:space="preserve">  Education Surtax</t>
  </si>
  <si>
    <t xml:space="preserve">  The Others</t>
  </si>
  <si>
    <r>
      <t>　　　　　　　</t>
    </r>
    <r>
      <rPr>
        <sz val="12"/>
        <color theme="1"/>
        <rFont val="Calibri"/>
        <family val="1"/>
      </rPr>
      <t xml:space="preserve">           2021/01/01~2021/2/28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</si>
</sst>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5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3" fontId="5" fillId="0" borderId="12" xfId="0" applyNumberFormat="1" applyFont="1" applyBorder="1" applyAlignment="1">
      <alignment/>
    </xf>
    <xf numFmtId="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41" fontId="0" fillId="0" borderId="11" xfId="0" applyNumberFormat="1" applyBorder="1" applyAlignment="1">
      <alignment horizontal="right"/>
    </xf>
    <xf numFmtId="4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 quotePrefix="1">
      <alignment horizontal="right"/>
    </xf>
    <xf numFmtId="4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43" fontId="4" fillId="0" borderId="11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43" fontId="0" fillId="0" borderId="13" xfId="0" applyNumberFormat="1" applyBorder="1" applyAlignment="1" quotePrefix="1">
      <alignment horizontal="right"/>
    </xf>
    <xf numFmtId="3" fontId="4" fillId="0" borderId="14" xfId="0" applyNumberFormat="1" applyFont="1" applyBorder="1" applyAlignment="1">
      <alignment/>
    </xf>
    <xf numFmtId="41" fontId="4" fillId="0" borderId="14" xfId="0" applyNumberFormat="1" applyFont="1" applyBorder="1" applyAlignment="1">
      <alignment horizontal="right"/>
    </xf>
    <xf numFmtId="43" fontId="4" fillId="0" borderId="14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43" fontId="11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 horizontal="right"/>
    </xf>
    <xf numFmtId="43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 vertical="center"/>
    </xf>
    <xf numFmtId="43" fontId="11" fillId="0" borderId="11" xfId="0" applyNumberFormat="1" applyFont="1" applyBorder="1" applyAlignment="1">
      <alignment/>
    </xf>
    <xf numFmtId="43" fontId="11" fillId="0" borderId="12" xfId="0" applyNumberFormat="1" applyFont="1" applyBorder="1" applyAlignment="1">
      <alignment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5" fillId="0" borderId="11" xfId="0" applyNumberFormat="1" applyFont="1" applyBorder="1" applyAlignment="1" quotePrefix="1">
      <alignment horizontal="right"/>
    </xf>
    <xf numFmtId="43" fontId="5" fillId="0" borderId="11" xfId="0" applyNumberFormat="1" applyFont="1" applyBorder="1" applyAlignment="1" quotePrefix="1">
      <alignment horizontal="right"/>
    </xf>
    <xf numFmtId="0" fontId="12" fillId="0" borderId="18" xfId="0" applyFont="1" applyBorder="1" applyAlignment="1">
      <alignment vertical="center"/>
    </xf>
    <xf numFmtId="43" fontId="0" fillId="0" borderId="19" xfId="0" applyNumberFormat="1" applyBorder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9" fillId="0" borderId="32" xfId="0" applyNumberFormat="1" applyFont="1" applyBorder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  <sheetName val="月指標"/>
    </sheetNames>
    <sheetDataSet>
      <sheetData sheetId="0">
        <row r="10">
          <cell r="F10">
            <v>8705</v>
          </cell>
          <cell r="G10">
            <v>1576923</v>
          </cell>
          <cell r="K10">
            <v>14656</v>
          </cell>
        </row>
        <row r="11">
          <cell r="F11">
            <v>0</v>
          </cell>
          <cell r="G11">
            <v>0</v>
          </cell>
        </row>
        <row r="12">
          <cell r="F12">
            <v>569704</v>
          </cell>
          <cell r="G12">
            <v>3125000</v>
          </cell>
          <cell r="K12">
            <v>568400</v>
          </cell>
        </row>
        <row r="13">
          <cell r="F13">
            <v>19275</v>
          </cell>
          <cell r="G13">
            <v>1893229</v>
          </cell>
          <cell r="K13">
            <v>12053</v>
          </cell>
        </row>
        <row r="14">
          <cell r="F14">
            <v>44573</v>
          </cell>
          <cell r="G14">
            <v>1885270</v>
          </cell>
          <cell r="K14">
            <v>44023</v>
          </cell>
        </row>
        <row r="15">
          <cell r="F15">
            <v>122450</v>
          </cell>
          <cell r="G15">
            <v>319021</v>
          </cell>
          <cell r="K15">
            <v>71642</v>
          </cell>
        </row>
        <row r="16">
          <cell r="F16">
            <v>67707</v>
          </cell>
          <cell r="G16">
            <v>332668</v>
          </cell>
          <cell r="K16">
            <v>57889</v>
          </cell>
        </row>
        <row r="17">
          <cell r="F17">
            <v>19672</v>
          </cell>
          <cell r="G17">
            <v>79988</v>
          </cell>
          <cell r="K17">
            <v>16682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2516</v>
          </cell>
          <cell r="G30">
            <v>19000</v>
          </cell>
          <cell r="K30">
            <v>3104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zoomScalePageLayoutView="0" workbookViewId="0" topLeftCell="A1">
      <selection activeCell="L7" sqref="L7"/>
    </sheetView>
  </sheetViews>
  <sheetFormatPr defaultColWidth="9.00390625" defaultRowHeight="15.75"/>
  <cols>
    <col min="1" max="1" width="1.625" style="1" customWidth="1"/>
    <col min="2" max="2" width="26.50390625" style="1" customWidth="1"/>
    <col min="3" max="3" width="11.75390625" style="1" customWidth="1"/>
    <col min="4" max="4" width="14.00390625" style="1" customWidth="1"/>
    <col min="5" max="5" width="11.125" style="1" customWidth="1"/>
    <col min="6" max="6" width="14.75390625" style="1" customWidth="1"/>
    <col min="7" max="7" width="9.125" style="1" customWidth="1"/>
    <col min="8" max="16384" width="9.00390625" style="1" customWidth="1"/>
  </cols>
  <sheetData>
    <row r="1" spans="3:4" ht="18.75">
      <c r="C1" s="53"/>
      <c r="D1" s="53"/>
    </row>
    <row r="2" spans="2:7" ht="28.5" customHeight="1">
      <c r="B2" s="52" t="s">
        <v>1</v>
      </c>
      <c r="C2" s="52"/>
      <c r="D2" s="52"/>
      <c r="E2" s="52"/>
      <c r="F2" s="52"/>
      <c r="G2" s="52"/>
    </row>
    <row r="3" spans="2:7" ht="28.5" customHeight="1">
      <c r="B3" s="54" t="s">
        <v>2</v>
      </c>
      <c r="C3" s="54"/>
      <c r="D3" s="54"/>
      <c r="E3" s="54"/>
      <c r="F3" s="54"/>
      <c r="G3" s="54"/>
    </row>
    <row r="4" spans="2:7" ht="28.5" customHeight="1" thickBot="1">
      <c r="B4" s="55" t="s">
        <v>26</v>
      </c>
      <c r="C4" s="55"/>
      <c r="D4" s="55"/>
      <c r="E4" s="55"/>
      <c r="G4" s="2" t="s">
        <v>3</v>
      </c>
    </row>
    <row r="5" spans="2:7" ht="31.5" customHeight="1">
      <c r="B5" s="40" t="s">
        <v>4</v>
      </c>
      <c r="C5" s="43" t="s">
        <v>5</v>
      </c>
      <c r="D5" s="46" t="s">
        <v>6</v>
      </c>
      <c r="E5" s="47"/>
      <c r="F5" s="46" t="s">
        <v>7</v>
      </c>
      <c r="G5" s="50"/>
    </row>
    <row r="6" spans="2:7" ht="31.5" customHeight="1">
      <c r="B6" s="41"/>
      <c r="C6" s="44"/>
      <c r="D6" s="48"/>
      <c r="E6" s="49"/>
      <c r="F6" s="48"/>
      <c r="G6" s="51"/>
    </row>
    <row r="7" spans="2:7" ht="35.25" customHeight="1" thickBot="1">
      <c r="B7" s="42"/>
      <c r="C7" s="45"/>
      <c r="D7" s="24" t="s">
        <v>8</v>
      </c>
      <c r="E7" s="25" t="s">
        <v>9</v>
      </c>
      <c r="F7" s="24" t="s">
        <v>10</v>
      </c>
      <c r="G7" s="26" t="s">
        <v>11</v>
      </c>
    </row>
    <row r="8" spans="2:7" ht="24" customHeight="1">
      <c r="B8" s="27" t="s">
        <v>12</v>
      </c>
      <c r="C8" s="3">
        <f>+C9+C19</f>
        <v>854602</v>
      </c>
      <c r="D8" s="4">
        <f>D9</f>
        <v>9212099</v>
      </c>
      <c r="E8" s="28">
        <f>C8/D8*100</f>
        <v>9.276951973703278</v>
      </c>
      <c r="F8" s="29">
        <f>F9+F19</f>
        <v>788449</v>
      </c>
      <c r="G8" s="30">
        <f>(C8-F8)/ABS(F8)*100</f>
        <v>8.390270011123103</v>
      </c>
    </row>
    <row r="9" spans="2:7" ht="24" customHeight="1">
      <c r="B9" s="31" t="s">
        <v>13</v>
      </c>
      <c r="C9" s="5">
        <f>SUM(C10:C18)</f>
        <v>852086</v>
      </c>
      <c r="D9" s="6">
        <f>SUM(D10:D18)</f>
        <v>9212099</v>
      </c>
      <c r="E9" s="32">
        <f>C9/D9*100</f>
        <v>9.249640065743975</v>
      </c>
      <c r="F9" s="6">
        <f>SUM(F10:F18)</f>
        <v>785345</v>
      </c>
      <c r="G9" s="33">
        <f>(C9-F9)/ABS(F9)*100</f>
        <v>8.498303293457015</v>
      </c>
    </row>
    <row r="10" spans="2:7" ht="24" customHeight="1">
      <c r="B10" s="34" t="s">
        <v>14</v>
      </c>
      <c r="C10" s="8">
        <f>'[1]累計數'!F10</f>
        <v>8705</v>
      </c>
      <c r="D10" s="9">
        <f>'[1]累計數'!G10</f>
        <v>1576923</v>
      </c>
      <c r="E10" s="10">
        <f>C10/D10*100</f>
        <v>0.5520244171719227</v>
      </c>
      <c r="F10" s="9">
        <f>'[1]累計數'!K10</f>
        <v>14656</v>
      </c>
      <c r="G10" s="11">
        <f>(C10-F10)/ABS(F10)*100</f>
        <v>-40.604530567685586</v>
      </c>
    </row>
    <row r="11" spans="2:7" ht="24" customHeight="1">
      <c r="B11" s="34" t="s">
        <v>15</v>
      </c>
      <c r="C11" s="8">
        <f>'[1]累計數'!F11</f>
        <v>0</v>
      </c>
      <c r="D11" s="12">
        <f>'[1]累計數'!G11</f>
        <v>0</v>
      </c>
      <c r="E11" s="13" t="s">
        <v>0</v>
      </c>
      <c r="F11" s="14" t="s">
        <v>0</v>
      </c>
      <c r="G11" s="15" t="s">
        <v>16</v>
      </c>
    </row>
    <row r="12" spans="2:7" ht="24" customHeight="1">
      <c r="B12" s="34" t="s">
        <v>17</v>
      </c>
      <c r="C12" s="8">
        <f>'[1]累計數'!F12</f>
        <v>569704</v>
      </c>
      <c r="D12" s="9">
        <f>'[1]累計數'!G12</f>
        <v>3125000</v>
      </c>
      <c r="E12" s="10">
        <f aca="true" t="shared" si="0" ref="E12:E20">C12/D12*100</f>
        <v>18.230528</v>
      </c>
      <c r="F12" s="9">
        <f>'[1]累計數'!K12</f>
        <v>568400</v>
      </c>
      <c r="G12" s="11">
        <f aca="true" t="shared" si="1" ref="G12:G20">(C12-F12)/ABS(F12)*100</f>
        <v>0.22941590429275158</v>
      </c>
    </row>
    <row r="13" spans="2:7" ht="24" customHeight="1">
      <c r="B13" s="34" t="s">
        <v>18</v>
      </c>
      <c r="C13" s="8">
        <f>'[1]累計數'!F13</f>
        <v>19275</v>
      </c>
      <c r="D13" s="9">
        <f>'[1]累計數'!G13</f>
        <v>1893229</v>
      </c>
      <c r="E13" s="10">
        <f t="shared" si="0"/>
        <v>1.0181018777971391</v>
      </c>
      <c r="F13" s="9">
        <f>'[1]累計數'!K13</f>
        <v>12053</v>
      </c>
      <c r="G13" s="11">
        <f t="shared" si="1"/>
        <v>59.91869244171576</v>
      </c>
    </row>
    <row r="14" spans="2:7" ht="24" customHeight="1">
      <c r="B14" s="34" t="s">
        <v>19</v>
      </c>
      <c r="C14" s="16">
        <f>'[1]累計數'!F14</f>
        <v>44573</v>
      </c>
      <c r="D14" s="9">
        <f>'[1]累計數'!G14</f>
        <v>1885270</v>
      </c>
      <c r="E14" s="17">
        <f t="shared" si="0"/>
        <v>2.3642767348973885</v>
      </c>
      <c r="F14" s="9">
        <f>'[1]累計數'!K14</f>
        <v>44023</v>
      </c>
      <c r="G14" s="18">
        <f t="shared" si="1"/>
        <v>1.2493469322853963</v>
      </c>
    </row>
    <row r="15" spans="2:7" ht="24" customHeight="1">
      <c r="B15" s="34" t="s">
        <v>20</v>
      </c>
      <c r="C15" s="8">
        <f>'[1]累計數'!F15</f>
        <v>122450</v>
      </c>
      <c r="D15" s="9">
        <f>'[1]累計數'!G15</f>
        <v>319021</v>
      </c>
      <c r="E15" s="10">
        <f t="shared" si="0"/>
        <v>38.383053153240695</v>
      </c>
      <c r="F15" s="9">
        <f>'[1]累計數'!K15</f>
        <v>71642</v>
      </c>
      <c r="G15" s="11">
        <f t="shared" si="1"/>
        <v>70.91929315206164</v>
      </c>
    </row>
    <row r="16" spans="2:7" ht="24" customHeight="1">
      <c r="B16" s="34" t="s">
        <v>21</v>
      </c>
      <c r="C16" s="16">
        <f>'[1]累計數'!F16</f>
        <v>67707</v>
      </c>
      <c r="D16" s="9">
        <f>'[1]累計數'!G16</f>
        <v>332668</v>
      </c>
      <c r="E16" s="10">
        <f t="shared" si="0"/>
        <v>20.35272403717821</v>
      </c>
      <c r="F16" s="9">
        <f>'[1]累計數'!K16</f>
        <v>57889</v>
      </c>
      <c r="G16" s="11">
        <f t="shared" si="1"/>
        <v>16.960044222563873</v>
      </c>
    </row>
    <row r="17" spans="2:7" ht="24" customHeight="1">
      <c r="B17" s="34" t="s">
        <v>22</v>
      </c>
      <c r="C17" s="8">
        <f>'[1]累計數'!F17</f>
        <v>19672</v>
      </c>
      <c r="D17" s="9">
        <f>'[1]累計數'!G17</f>
        <v>79988</v>
      </c>
      <c r="E17" s="10">
        <f t="shared" si="0"/>
        <v>24.593689053358002</v>
      </c>
      <c r="F17" s="9">
        <f>'[1]累計數'!K17</f>
        <v>16682</v>
      </c>
      <c r="G17" s="11">
        <f t="shared" si="1"/>
        <v>17.923510370459176</v>
      </c>
    </row>
    <row r="18" spans="2:7" ht="24" customHeight="1">
      <c r="B18" s="34" t="s">
        <v>24</v>
      </c>
      <c r="C18" s="9">
        <f>'[1]累計數'!F26</f>
        <v>0</v>
      </c>
      <c r="D18" s="12">
        <f>'[1]累計數'!G26</f>
        <v>0</v>
      </c>
      <c r="E18" s="19" t="str">
        <f>IF(D18=0,"-",C18/D18*100)</f>
        <v>-</v>
      </c>
      <c r="F18" s="9">
        <f>'[1]累計數'!K26</f>
        <v>0</v>
      </c>
      <c r="G18" s="15" t="str">
        <f>IF(F18=0,"-",(C18-F18)/ABS(F18)*100)</f>
        <v>-</v>
      </c>
    </row>
    <row r="19" spans="2:7" ht="24" customHeight="1">
      <c r="B19" s="35" t="s">
        <v>23</v>
      </c>
      <c r="C19" s="6">
        <f>C20</f>
        <v>2516</v>
      </c>
      <c r="D19" s="36">
        <f>D20</f>
        <v>19000</v>
      </c>
      <c r="E19" s="37">
        <f>E20</f>
        <v>13.242105263157894</v>
      </c>
      <c r="F19" s="6">
        <f>F20</f>
        <v>3104</v>
      </c>
      <c r="G19" s="7">
        <f>G20</f>
        <v>-18.943298969072163</v>
      </c>
    </row>
    <row r="20" spans="2:7" ht="24" customHeight="1" thickBot="1">
      <c r="B20" s="38" t="s">
        <v>25</v>
      </c>
      <c r="C20" s="20">
        <f>'[1]累計數'!F30</f>
        <v>2516</v>
      </c>
      <c r="D20" s="21">
        <f>'[1]累計數'!G30</f>
        <v>19000</v>
      </c>
      <c r="E20" s="22">
        <f t="shared" si="0"/>
        <v>13.242105263157894</v>
      </c>
      <c r="F20" s="23">
        <f>'[1]累計數'!K30</f>
        <v>3104</v>
      </c>
      <c r="G20" s="39">
        <f t="shared" si="1"/>
        <v>-18.943298969072163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4330708661417323" right="0.15748031496062992" top="0.7480314960629921" bottom="0.7480314960629921" header="0.31496062992125984" footer="0.31496062992125984"/>
  <pageSetup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2021-03-08T07:29:44Z</dcterms:modified>
  <cp:category/>
  <cp:version/>
  <cp:contentType/>
  <cp:contentStatus/>
</cp:coreProperties>
</file>